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ПРОГРАМКА ШЕМА 2017" sheetId="1" r:id="rId1"/>
  </sheets>
  <definedNames/>
  <calcPr fullCalcOnLoad="1"/>
</workbook>
</file>

<file path=xl/sharedStrings.xml><?xml version="1.0" encoding="utf-8"?>
<sst xmlns="http://schemas.openxmlformats.org/spreadsheetml/2006/main" count="119" uniqueCount="117">
  <si>
    <t>Шифра</t>
  </si>
  <si>
    <t>Циљана вредност 2017</t>
  </si>
  <si>
    <t>Пројекат бр. 1</t>
  </si>
  <si>
    <t>Пројекат бр. 2</t>
  </si>
  <si>
    <t>Пројекат бр. 3</t>
  </si>
  <si>
    <t>Уређивање, одржавање и коришћење пијаца</t>
  </si>
  <si>
    <t>Одржавање гробаља и погребне услуге</t>
  </si>
  <si>
    <t>Остале комуналне услуге</t>
  </si>
  <si>
    <t>Подстицаји за развој предузетништва</t>
  </si>
  <si>
    <t>Управљање развојем туризма</t>
  </si>
  <si>
    <t>Управљање комуналним отпадом</t>
  </si>
  <si>
    <t>Праћење квалитета елемената животне средине</t>
  </si>
  <si>
    <t>Функционисање предшколских установа</t>
  </si>
  <si>
    <t>Функционисање основних школа</t>
  </si>
  <si>
    <t>Функционисање средњих школа</t>
  </si>
  <si>
    <t>Социјалне помоћи</t>
  </si>
  <si>
    <t>Подршка социо-хуманитарним организацијама</t>
  </si>
  <si>
    <t>Саветодавно-терапијске и социјално-едукативне услуге</t>
  </si>
  <si>
    <t>Активности Црвеног крста</t>
  </si>
  <si>
    <t>Функционисање установа примарне здравствене заштите</t>
  </si>
  <si>
    <t xml:space="preserve">Функционисање локалних установа културе </t>
  </si>
  <si>
    <t>Подршка локалним спортским организацијама, удружењима и савезима</t>
  </si>
  <si>
    <t>Одржавање спортске инфраструктуре</t>
  </si>
  <si>
    <t>Функционисање локалне самоуправе и градских општина</t>
  </si>
  <si>
    <t>Заштитник грађана</t>
  </si>
  <si>
    <t>Правна помоћ</t>
  </si>
  <si>
    <t>УКУПНО:</t>
  </si>
  <si>
    <r>
      <t xml:space="preserve">3- </t>
    </r>
    <r>
      <rPr>
        <b/>
        <sz val="12"/>
        <color indexed="8"/>
        <rFont val="Times New Roman"/>
        <family val="1"/>
      </rPr>
      <t>Локални економски развој</t>
    </r>
  </si>
  <si>
    <r>
      <t xml:space="preserve">4- </t>
    </r>
    <r>
      <rPr>
        <b/>
        <sz val="12"/>
        <color indexed="8"/>
        <rFont val="Times New Roman"/>
        <family val="1"/>
      </rPr>
      <t>Развој туризма</t>
    </r>
  </si>
  <si>
    <r>
      <t xml:space="preserve">6 - </t>
    </r>
    <r>
      <rPr>
        <b/>
        <sz val="12"/>
        <color indexed="8"/>
        <rFont val="Times New Roman"/>
        <family val="1"/>
      </rPr>
      <t>Заштита животне средине</t>
    </r>
  </si>
  <si>
    <r>
      <t xml:space="preserve">11 - </t>
    </r>
    <r>
      <rPr>
        <b/>
        <sz val="12"/>
        <color indexed="8"/>
        <rFont val="Times New Roman"/>
        <family val="1"/>
      </rPr>
      <t>Социјална и дечја заштита</t>
    </r>
  </si>
  <si>
    <r>
      <t xml:space="preserve">13 - </t>
    </r>
    <r>
      <rPr>
        <b/>
        <sz val="12"/>
        <color indexed="8"/>
        <rFont val="Times New Roman"/>
        <family val="1"/>
      </rPr>
      <t>Развој културе</t>
    </r>
  </si>
  <si>
    <r>
      <t xml:space="preserve">14 - </t>
    </r>
    <r>
      <rPr>
        <b/>
        <sz val="12"/>
        <color indexed="8"/>
        <rFont val="Times New Roman"/>
        <family val="1"/>
      </rPr>
      <t>Развој спорта и омладине</t>
    </r>
  </si>
  <si>
    <t>ПРОГРАМ / Програмска активност/ Пројекат</t>
  </si>
  <si>
    <t>у хиљ.динара</t>
  </si>
  <si>
    <t>Пројекат бр. 4</t>
  </si>
  <si>
    <t>Пројекат бр. 5</t>
  </si>
  <si>
    <t>Пројекат бр. 6</t>
  </si>
  <si>
    <t>Пројекат бр. 7</t>
  </si>
  <si>
    <t>Пројекат бр. 8</t>
  </si>
  <si>
    <t>Циљана вредност 2018</t>
  </si>
  <si>
    <t>Пројекат бр. 9</t>
  </si>
  <si>
    <t>Пројекат бр. 10</t>
  </si>
  <si>
    <t>ПРЕГЛЕД РАСХОДА БУЏЕТА ГРАДА СОМБОРА ПО ПРОГРАМСКОЈ КЛАСИФИКАЦИЈИ                            ЗА ПЕРИОД 2017. - 2019. ГОДИНА</t>
  </si>
  <si>
    <t>Циљана вредност 2019</t>
  </si>
  <si>
    <r>
      <t>1 - Урбанизам</t>
    </r>
    <r>
      <rPr>
        <b/>
        <sz val="12"/>
        <color indexed="8"/>
        <rFont val="Times New Roman"/>
        <family val="1"/>
      </rPr>
      <t xml:space="preserve"> и просторно планирање</t>
    </r>
  </si>
  <si>
    <t>Просторно и урбанистичко планирање</t>
  </si>
  <si>
    <t>Спровођење урбанистичких и просторних планова</t>
  </si>
  <si>
    <t>Управљање грађевинским земљиштем</t>
  </si>
  <si>
    <t>Социјално становање</t>
  </si>
  <si>
    <r>
      <t xml:space="preserve">2 - </t>
    </r>
    <r>
      <rPr>
        <b/>
        <sz val="12"/>
        <color indexed="8"/>
        <rFont val="Times New Roman"/>
        <family val="1"/>
      </rPr>
      <t>Комуналне делатности</t>
    </r>
  </si>
  <si>
    <t>Управљање/одржавање јавним осветљењем</t>
  </si>
  <si>
    <t>Одржавае јавних зелених површина</t>
  </si>
  <si>
    <t>Одржавае чистоће на површинама јавне намене</t>
  </si>
  <si>
    <t>Зоохигијена</t>
  </si>
  <si>
    <t>Производња и дистрибуција топлотне енергије</t>
  </si>
  <si>
    <t>Управљање и снабдевање водом за пиће</t>
  </si>
  <si>
    <t>Унапређење привредног и инвестиционог амбијента</t>
  </si>
  <si>
    <t>Мере активне политике запошљавања</t>
  </si>
  <si>
    <t>Промоција туристичке понуде</t>
  </si>
  <si>
    <t>5 - Пољопривреда и рурални развој</t>
  </si>
  <si>
    <t>0101</t>
  </si>
  <si>
    <t>Подршка за спровођење пољопривредне политике у локалној заједници</t>
  </si>
  <si>
    <t>Мере подршке руралном развоју</t>
  </si>
  <si>
    <t>0401</t>
  </si>
  <si>
    <t xml:space="preserve">Управљање заштитом животне средине </t>
  </si>
  <si>
    <t>Заштита природе</t>
  </si>
  <si>
    <t>Управљање отпадним водама</t>
  </si>
  <si>
    <t>Управљање осталим врстама отпада</t>
  </si>
  <si>
    <t>0701</t>
  </si>
  <si>
    <t>7 - Организација саобраћаја и саобраћајна инфраструктура</t>
  </si>
  <si>
    <t>Управљање саобраћајем</t>
  </si>
  <si>
    <t>Одржавање саобраћајне инфраструктуре</t>
  </si>
  <si>
    <t>Управљање јавним паркиралиштима</t>
  </si>
  <si>
    <t>Јавни градски и приградски превоз путника</t>
  </si>
  <si>
    <r>
      <t xml:space="preserve">8 – </t>
    </r>
    <r>
      <rPr>
        <b/>
        <sz val="12"/>
        <color indexed="8"/>
        <rFont val="Times New Roman"/>
        <family val="1"/>
      </rPr>
      <t>Предшколско васпитање и образовање</t>
    </r>
  </si>
  <si>
    <r>
      <t xml:space="preserve">9 – </t>
    </r>
    <r>
      <rPr>
        <b/>
        <sz val="12"/>
        <color indexed="8"/>
        <rFont val="Times New Roman"/>
        <family val="1"/>
      </rPr>
      <t>Основно образовање и васпитање</t>
    </r>
  </si>
  <si>
    <r>
      <t xml:space="preserve">10 – </t>
    </r>
    <r>
      <rPr>
        <b/>
        <sz val="12"/>
        <color indexed="8"/>
        <rFont val="Times New Roman"/>
        <family val="1"/>
      </rPr>
      <t>Средње образовање и васпитање</t>
    </r>
  </si>
  <si>
    <t xml:space="preserve">Прихватилишта и друге врсте смештаја </t>
  </si>
  <si>
    <t>Подршка деци и породици са децом</t>
  </si>
  <si>
    <t>Подршка старим лицима и/или особама са инвалидитетом</t>
  </si>
  <si>
    <t>0901</t>
  </si>
  <si>
    <r>
      <t>12 - З</t>
    </r>
    <r>
      <rPr>
        <b/>
        <sz val="12"/>
        <color indexed="8"/>
        <rFont val="Times New Roman"/>
        <family val="1"/>
      </rPr>
      <t>дравствена заштита</t>
    </r>
  </si>
  <si>
    <t>Мртвозорство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</si>
  <si>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</si>
  <si>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</si>
  <si>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</si>
  <si>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</si>
  <si>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</si>
  <si>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</si>
  <si>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 xml:space="preserve">Подршка предшколском и школском спорту </t>
  </si>
  <si>
    <t>Функционисање локалних спортских установа</t>
  </si>
  <si>
    <t>Спровођење омладинске политике</t>
  </si>
  <si>
    <t>15 - Опште јавне услуге управе</t>
  </si>
  <si>
    <t>0602</t>
  </si>
  <si>
    <t>Функционисање месних заједница</t>
  </si>
  <si>
    <t>Сервисирање јавног дуга</t>
  </si>
  <si>
    <t>Градско јавно правобранилаштво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</si>
  <si>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</si>
  <si>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</si>
  <si>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</si>
  <si>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</si>
  <si>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</si>
  <si>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Комунална полиција</t>
  </si>
  <si>
    <t>Администрирање изворних прихода ЛС</t>
  </si>
  <si>
    <t>Ванредне ситуације</t>
  </si>
  <si>
    <t>2101</t>
  </si>
  <si>
    <t>Функционисање скупштине</t>
  </si>
  <si>
    <t>Функционисање извршних органа</t>
  </si>
  <si>
    <t>Подршка раду извршних органа власти и скупштине</t>
  </si>
  <si>
    <t>0501</t>
  </si>
  <si>
    <t>16 - Политички систем локалне самоуправе</t>
  </si>
  <si>
    <t>Унапређење и побољшање енергетске ефикасности</t>
  </si>
  <si>
    <t>Пројекат бр. 11</t>
  </si>
  <si>
    <t>Пројекат бр. 12</t>
  </si>
  <si>
    <t>Пројекат бр. 13</t>
  </si>
  <si>
    <t>17 - Енeргетска ефикасност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</si>
</sst>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1A]d\.\ mmmm\ yyyy"/>
    <numFmt numFmtId="177" formatCode="0.0"/>
    <numFmt numFmtId="178" formatCode="#,##0.0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3" fontId="1" fillId="0" borderId="11" xfId="0" applyNumberFormat="1" applyFont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5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 wrapText="1"/>
    </xf>
    <xf numFmtId="3" fontId="2" fillId="33" borderId="11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right"/>
    </xf>
    <xf numFmtId="0" fontId="6" fillId="33" borderId="10" xfId="0" applyFont="1" applyFill="1" applyBorder="1" applyAlignment="1">
      <alignment horizontal="right" vertical="top" wrapText="1"/>
    </xf>
    <xf numFmtId="0" fontId="6" fillId="33" borderId="11" xfId="0" applyFont="1" applyFill="1" applyBorder="1" applyAlignment="1">
      <alignment vertical="top" wrapText="1"/>
    </xf>
    <xf numFmtId="3" fontId="6" fillId="33" borderId="11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 horizontal="center" wrapText="1"/>
    </xf>
    <xf numFmtId="0" fontId="6" fillId="33" borderId="1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3" fontId="2" fillId="33" borderId="14" xfId="0" applyNumberFormat="1" applyFont="1" applyFill="1" applyBorder="1" applyAlignment="1">
      <alignment vertical="top" wrapText="1"/>
    </xf>
    <xf numFmtId="3" fontId="2" fillId="33" borderId="15" xfId="0" applyNumberFormat="1" applyFont="1" applyFill="1" applyBorder="1" applyAlignment="1">
      <alignment vertical="top" wrapText="1"/>
    </xf>
    <xf numFmtId="3" fontId="2" fillId="33" borderId="10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2:E131"/>
  <sheetViews>
    <sheetView tabSelected="1" zoomScale="130" zoomScaleNormal="130" zoomScalePageLayoutView="0" workbookViewId="0" topLeftCell="A10">
      <selection activeCell="C138" sqref="C138"/>
    </sheetView>
  </sheetViews>
  <sheetFormatPr defaultColWidth="9.140625" defaultRowHeight="12.75"/>
  <cols>
    <col min="1" max="1" width="25.28125" style="0" customWidth="1"/>
    <col min="2" max="2" width="9.00390625" style="0" customWidth="1"/>
    <col min="3" max="5" width="18.7109375" style="0" customWidth="1"/>
  </cols>
  <sheetData>
    <row r="1" ht="3.75" customHeight="1"/>
    <row r="2" spans="1:5" ht="12.75">
      <c r="A2" s="18" t="s">
        <v>43</v>
      </c>
      <c r="B2" s="18"/>
      <c r="C2" s="18"/>
      <c r="D2" s="18"/>
      <c r="E2" s="18"/>
    </row>
    <row r="3" spans="1:5" ht="12.75">
      <c r="A3" s="18"/>
      <c r="B3" s="18"/>
      <c r="C3" s="18"/>
      <c r="D3" s="18"/>
      <c r="E3" s="18"/>
    </row>
    <row r="4" ht="13.5" customHeight="1" thickBot="1">
      <c r="E4" s="13" t="s">
        <v>34</v>
      </c>
    </row>
    <row r="5" spans="1:5" ht="58.5" customHeight="1" thickBot="1">
      <c r="A5" s="9" t="s">
        <v>33</v>
      </c>
      <c r="B5" s="8" t="s">
        <v>0</v>
      </c>
      <c r="C5" s="8" t="s">
        <v>1</v>
      </c>
      <c r="D5" s="8" t="s">
        <v>40</v>
      </c>
      <c r="E5" s="8" t="s">
        <v>44</v>
      </c>
    </row>
    <row r="6" spans="1:5" ht="13.5" thickBot="1">
      <c r="A6" s="1"/>
      <c r="B6" s="2"/>
      <c r="C6" s="2"/>
      <c r="D6" s="2"/>
      <c r="E6" s="2"/>
    </row>
    <row r="7" spans="1:5" ht="24" customHeight="1">
      <c r="A7" s="19" t="s">
        <v>45</v>
      </c>
      <c r="B7" s="22">
        <v>1101</v>
      </c>
      <c r="C7" s="25">
        <f>C11+C12+C15</f>
        <v>0</v>
      </c>
      <c r="D7" s="25">
        <f>D11+D12+D15</f>
        <v>0</v>
      </c>
      <c r="E7" s="25">
        <f>E11+E12+E15</f>
        <v>0</v>
      </c>
    </row>
    <row r="8" spans="1:5" ht="7.5" customHeight="1" hidden="1">
      <c r="A8" s="20"/>
      <c r="B8" s="23"/>
      <c r="C8" s="26"/>
      <c r="D8" s="26"/>
      <c r="E8" s="26"/>
    </row>
    <row r="9" spans="1:5" ht="12.75" customHeight="1" hidden="1">
      <c r="A9" s="20"/>
      <c r="B9" s="23"/>
      <c r="C9" s="26"/>
      <c r="D9" s="26"/>
      <c r="E9" s="26"/>
    </row>
    <row r="10" spans="1:5" ht="12" customHeight="1" thickBot="1">
      <c r="A10" s="21"/>
      <c r="B10" s="24"/>
      <c r="C10" s="27"/>
      <c r="D10" s="27"/>
      <c r="E10" s="27"/>
    </row>
    <row r="11" spans="1:5" ht="34.5" customHeight="1" thickBot="1">
      <c r="A11" s="1" t="s">
        <v>46</v>
      </c>
      <c r="B11" s="2">
        <v>1</v>
      </c>
      <c r="C11" s="6">
        <v>0</v>
      </c>
      <c r="D11" s="6">
        <v>0</v>
      </c>
      <c r="E11" s="6">
        <v>0</v>
      </c>
    </row>
    <row r="12" spans="1:5" ht="29.25" customHeight="1" thickBot="1">
      <c r="A12" s="1" t="s">
        <v>47</v>
      </c>
      <c r="B12" s="2">
        <v>2</v>
      </c>
      <c r="C12" s="6">
        <v>0</v>
      </c>
      <c r="D12" s="6">
        <f>C12*101.5/100</f>
        <v>0</v>
      </c>
      <c r="E12" s="6">
        <v>0</v>
      </c>
    </row>
    <row r="13" spans="1:5" ht="29.25" customHeight="1" thickBot="1">
      <c r="A13" s="1" t="s">
        <v>48</v>
      </c>
      <c r="B13" s="2">
        <v>3</v>
      </c>
      <c r="C13" s="6">
        <v>0</v>
      </c>
      <c r="D13" s="6">
        <v>0</v>
      </c>
      <c r="E13" s="6">
        <v>0</v>
      </c>
    </row>
    <row r="14" spans="1:5" ht="29.25" customHeight="1" thickBot="1">
      <c r="A14" s="1" t="s">
        <v>49</v>
      </c>
      <c r="B14" s="2">
        <v>4</v>
      </c>
      <c r="C14" s="6">
        <v>0</v>
      </c>
      <c r="D14" s="6">
        <v>0</v>
      </c>
      <c r="E14" s="6">
        <v>0</v>
      </c>
    </row>
    <row r="15" spans="1:5" ht="8.25" customHeight="1" thickBot="1">
      <c r="A15" s="1"/>
      <c r="B15" s="2"/>
      <c r="C15" s="6"/>
      <c r="D15" s="6"/>
      <c r="E15" s="6"/>
    </row>
    <row r="16" spans="1:5" ht="34.5" customHeight="1" thickBot="1">
      <c r="A16" s="10" t="s">
        <v>50</v>
      </c>
      <c r="B16" s="7">
        <v>1102</v>
      </c>
      <c r="C16" s="12">
        <f>C17+C18+C19+C20+C21+C22+C23+C24+C25</f>
        <v>687325</v>
      </c>
      <c r="D16" s="12">
        <f>D17+D18+D19+D20+D21+D22+D23+D24+D25</f>
        <v>698000</v>
      </c>
      <c r="E16" s="12">
        <f>E17+E18+E19+E20+E21+E22+E23+E24+E25</f>
        <v>700000</v>
      </c>
    </row>
    <row r="17" spans="1:5" ht="26.25" thickBot="1">
      <c r="A17" s="1" t="s">
        <v>51</v>
      </c>
      <c r="B17" s="3">
        <v>1</v>
      </c>
      <c r="C17" s="6">
        <v>89000</v>
      </c>
      <c r="D17" s="6">
        <v>90000</v>
      </c>
      <c r="E17" s="6">
        <v>90000</v>
      </c>
    </row>
    <row r="18" spans="1:5" ht="16.5" customHeight="1" thickBot="1">
      <c r="A18" s="1" t="s">
        <v>52</v>
      </c>
      <c r="B18" s="3">
        <v>2</v>
      </c>
      <c r="C18" s="6">
        <v>65000</v>
      </c>
      <c r="D18" s="6">
        <v>65000</v>
      </c>
      <c r="E18" s="6">
        <v>66000</v>
      </c>
    </row>
    <row r="19" spans="1:5" ht="28.5" customHeight="1" thickBot="1">
      <c r="A19" s="1" t="s">
        <v>53</v>
      </c>
      <c r="B19" s="3">
        <v>3</v>
      </c>
      <c r="C19" s="6">
        <f>15000+32000+1600</f>
        <v>48600</v>
      </c>
      <c r="D19" s="6">
        <v>50000</v>
      </c>
      <c r="E19" s="6">
        <v>50000</v>
      </c>
    </row>
    <row r="20" spans="1:5" ht="13.5" thickBot="1">
      <c r="A20" s="1" t="s">
        <v>54</v>
      </c>
      <c r="B20" s="3">
        <v>4</v>
      </c>
      <c r="C20" s="6">
        <v>61725</v>
      </c>
      <c r="D20" s="6">
        <v>62000</v>
      </c>
      <c r="E20" s="6">
        <v>62000</v>
      </c>
    </row>
    <row r="21" spans="1:5" ht="26.25" thickBot="1">
      <c r="A21" s="4" t="s">
        <v>5</v>
      </c>
      <c r="B21" s="3">
        <v>5</v>
      </c>
      <c r="C21" s="6">
        <v>0</v>
      </c>
      <c r="D21" s="6">
        <f>C21*101.5/100</f>
        <v>0</v>
      </c>
      <c r="E21" s="6">
        <f>D21*102/100</f>
        <v>0</v>
      </c>
    </row>
    <row r="22" spans="1:5" ht="26.25" thickBot="1">
      <c r="A22" s="4" t="s">
        <v>6</v>
      </c>
      <c r="B22" s="3">
        <v>6</v>
      </c>
      <c r="C22" s="6">
        <f>65000+20000</f>
        <v>85000</v>
      </c>
      <c r="D22" s="6">
        <v>65000</v>
      </c>
      <c r="E22" s="6">
        <v>65000</v>
      </c>
    </row>
    <row r="23" spans="1:5" ht="29.25" customHeight="1" thickBot="1">
      <c r="A23" s="4" t="s">
        <v>55</v>
      </c>
      <c r="B23" s="3">
        <v>7</v>
      </c>
      <c r="C23" s="6">
        <v>45000</v>
      </c>
      <c r="D23" s="6">
        <v>32000</v>
      </c>
      <c r="E23" s="6">
        <v>32000</v>
      </c>
    </row>
    <row r="24" spans="1:5" ht="26.25" thickBot="1">
      <c r="A24" s="4" t="s">
        <v>56</v>
      </c>
      <c r="B24" s="3">
        <v>8</v>
      </c>
      <c r="C24" s="6">
        <v>5000</v>
      </c>
      <c r="D24" s="6">
        <v>34000</v>
      </c>
      <c r="E24" s="6">
        <v>35000</v>
      </c>
    </row>
    <row r="25" spans="1:5" ht="16.5" customHeight="1" thickBot="1">
      <c r="A25" s="4" t="s">
        <v>7</v>
      </c>
      <c r="B25" s="3">
        <v>9</v>
      </c>
      <c r="C25" s="6">
        <f>28000+99600+20000+2400+33000+100000+5000</f>
        <v>288000</v>
      </c>
      <c r="D25" s="6">
        <v>300000</v>
      </c>
      <c r="E25" s="6">
        <v>300000</v>
      </c>
    </row>
    <row r="26" spans="1:5" ht="8.25" customHeight="1" thickBot="1">
      <c r="A26" s="1"/>
      <c r="B26" s="2"/>
      <c r="C26" s="6"/>
      <c r="D26" s="6"/>
      <c r="E26" s="6"/>
    </row>
    <row r="27" spans="1:5" ht="35.25" customHeight="1" thickBot="1">
      <c r="A27" s="10" t="s">
        <v>27</v>
      </c>
      <c r="B27" s="7">
        <v>1501</v>
      </c>
      <c r="C27" s="12">
        <f>C28+C29+C30</f>
        <v>191650</v>
      </c>
      <c r="D27" s="12">
        <f>D28+D29+D30</f>
        <v>214150</v>
      </c>
      <c r="E27" s="12">
        <f>E28+E29+E30</f>
        <v>221150</v>
      </c>
    </row>
    <row r="28" spans="1:5" ht="28.5" customHeight="1" thickBot="1">
      <c r="A28" s="4" t="s">
        <v>57</v>
      </c>
      <c r="B28" s="3">
        <v>1</v>
      </c>
      <c r="C28" s="6">
        <f>1500+10000+15000+43000+110000+3000-20000</f>
        <v>162500</v>
      </c>
      <c r="D28" s="6">
        <v>185000</v>
      </c>
      <c r="E28" s="6">
        <v>190000</v>
      </c>
    </row>
    <row r="29" spans="1:5" ht="28.5" customHeight="1" thickBot="1">
      <c r="A29" s="4" t="s">
        <v>58</v>
      </c>
      <c r="B29" s="3">
        <v>2</v>
      </c>
      <c r="C29" s="6">
        <v>28000</v>
      </c>
      <c r="D29" s="6">
        <v>28000</v>
      </c>
      <c r="E29" s="6">
        <v>30000</v>
      </c>
    </row>
    <row r="30" spans="1:5" ht="27.75" customHeight="1" thickBot="1">
      <c r="A30" s="4" t="s">
        <v>8</v>
      </c>
      <c r="B30" s="3">
        <v>3</v>
      </c>
      <c r="C30" s="6">
        <v>1150</v>
      </c>
      <c r="D30" s="6">
        <v>1150</v>
      </c>
      <c r="E30" s="6">
        <v>1150</v>
      </c>
    </row>
    <row r="31" spans="1:5" ht="6.75" customHeight="1" thickBot="1">
      <c r="A31" s="1"/>
      <c r="B31" s="2"/>
      <c r="C31" s="6"/>
      <c r="D31" s="6"/>
      <c r="E31" s="6"/>
    </row>
    <row r="32" spans="1:5" ht="16.5" thickBot="1">
      <c r="A32" s="10" t="s">
        <v>28</v>
      </c>
      <c r="B32" s="7">
        <v>1502</v>
      </c>
      <c r="C32" s="12">
        <f>C33+C34</f>
        <v>16885</v>
      </c>
      <c r="D32" s="12">
        <f>D33+D34</f>
        <v>17000</v>
      </c>
      <c r="E32" s="12">
        <f>E33+E34</f>
        <v>17000</v>
      </c>
    </row>
    <row r="33" spans="1:5" ht="19.5" customHeight="1" thickBot="1">
      <c r="A33" s="5" t="s">
        <v>9</v>
      </c>
      <c r="B33" s="11">
        <v>1</v>
      </c>
      <c r="C33" s="6">
        <v>14035</v>
      </c>
      <c r="D33" s="6">
        <v>14000</v>
      </c>
      <c r="E33" s="6">
        <v>14000</v>
      </c>
    </row>
    <row r="34" spans="1:5" ht="22.5" customHeight="1" thickBot="1">
      <c r="A34" s="5" t="s">
        <v>59</v>
      </c>
      <c r="B34" s="11">
        <v>2</v>
      </c>
      <c r="C34" s="6">
        <v>2850</v>
      </c>
      <c r="D34" s="6">
        <v>3000</v>
      </c>
      <c r="E34" s="6">
        <v>3000</v>
      </c>
    </row>
    <row r="35" spans="1:5" ht="8.25" customHeight="1" thickBot="1">
      <c r="A35" s="1"/>
      <c r="B35" s="2"/>
      <c r="C35" s="6"/>
      <c r="D35" s="6"/>
      <c r="E35" s="6"/>
    </row>
    <row r="36" spans="1:5" ht="32.25" thickBot="1">
      <c r="A36" s="10" t="s">
        <v>60</v>
      </c>
      <c r="B36" s="17" t="s">
        <v>61</v>
      </c>
      <c r="C36" s="12">
        <f>C37+C38</f>
        <v>180000</v>
      </c>
      <c r="D36" s="12">
        <f>D37+D38</f>
        <v>200000</v>
      </c>
      <c r="E36" s="12">
        <f>E37+E38</f>
        <v>200000</v>
      </c>
    </row>
    <row r="37" spans="1:5" ht="38.25" customHeight="1" thickBot="1">
      <c r="A37" s="4" t="s">
        <v>62</v>
      </c>
      <c r="B37" s="3">
        <v>1</v>
      </c>
      <c r="C37" s="6">
        <v>180000</v>
      </c>
      <c r="D37" s="6">
        <v>200000</v>
      </c>
      <c r="E37" s="6">
        <v>200000</v>
      </c>
    </row>
    <row r="38" spans="1:5" ht="27.75" customHeight="1" thickBot="1">
      <c r="A38" s="4" t="s">
        <v>63</v>
      </c>
      <c r="B38" s="3">
        <v>2</v>
      </c>
      <c r="C38" s="6">
        <v>0</v>
      </c>
      <c r="D38" s="6">
        <v>0</v>
      </c>
      <c r="E38" s="6">
        <v>0</v>
      </c>
    </row>
    <row r="39" spans="1:5" ht="7.5" customHeight="1" thickBot="1">
      <c r="A39" s="1"/>
      <c r="B39" s="2"/>
      <c r="C39" s="6"/>
      <c r="D39" s="6"/>
      <c r="E39" s="6"/>
    </row>
    <row r="40" spans="1:5" ht="33.75" customHeight="1" thickBot="1">
      <c r="A40" s="10" t="s">
        <v>29</v>
      </c>
      <c r="B40" s="17" t="s">
        <v>64</v>
      </c>
      <c r="C40" s="12">
        <f>C41+C42+C43+C44+C45+C46</f>
        <v>3500</v>
      </c>
      <c r="D40" s="12">
        <f>D41+D42+D43+D44+D45+D46</f>
        <v>3500</v>
      </c>
      <c r="E40" s="12">
        <f>E41+E42+E43+E44+E45+E46</f>
        <v>3500</v>
      </c>
    </row>
    <row r="41" spans="1:5" ht="40.5" customHeight="1" thickBot="1">
      <c r="A41" s="4" t="s">
        <v>65</v>
      </c>
      <c r="B41" s="3">
        <v>1</v>
      </c>
      <c r="C41" s="6">
        <v>0</v>
      </c>
      <c r="D41" s="6">
        <v>0</v>
      </c>
      <c r="E41" s="6">
        <v>0</v>
      </c>
    </row>
    <row r="42" spans="1:5" ht="30" customHeight="1" thickBot="1">
      <c r="A42" s="4" t="s">
        <v>11</v>
      </c>
      <c r="B42" s="3">
        <v>2</v>
      </c>
      <c r="C42" s="6">
        <v>3500</v>
      </c>
      <c r="D42" s="6">
        <v>3500</v>
      </c>
      <c r="E42" s="6">
        <v>3500</v>
      </c>
    </row>
    <row r="43" spans="1:5" ht="27.75" customHeight="1" thickBot="1">
      <c r="A43" s="4" t="s">
        <v>66</v>
      </c>
      <c r="B43" s="3">
        <v>3</v>
      </c>
      <c r="C43" s="6">
        <v>0</v>
      </c>
      <c r="D43" s="6">
        <v>0</v>
      </c>
      <c r="E43" s="6">
        <v>0</v>
      </c>
    </row>
    <row r="44" spans="1:5" ht="28.5" customHeight="1" thickBot="1">
      <c r="A44" s="4" t="s">
        <v>67</v>
      </c>
      <c r="B44" s="3">
        <v>4</v>
      </c>
      <c r="C44" s="6">
        <v>0</v>
      </c>
      <c r="D44" s="6">
        <f>C44*101.5/100</f>
        <v>0</v>
      </c>
      <c r="E44" s="6">
        <f>D44*102/100</f>
        <v>0</v>
      </c>
    </row>
    <row r="45" spans="1:5" ht="39" customHeight="1" thickBot="1">
      <c r="A45" s="4" t="s">
        <v>10</v>
      </c>
      <c r="B45" s="3">
        <v>5</v>
      </c>
      <c r="C45" s="6"/>
      <c r="D45" s="6"/>
      <c r="E45" s="6"/>
    </row>
    <row r="46" spans="1:5" ht="39" customHeight="1" thickBot="1">
      <c r="A46" s="4" t="s">
        <v>68</v>
      </c>
      <c r="B46" s="3">
        <v>6</v>
      </c>
      <c r="C46" s="6"/>
      <c r="D46" s="6"/>
      <c r="E46" s="6"/>
    </row>
    <row r="47" spans="1:5" ht="6.75" customHeight="1" thickBot="1">
      <c r="A47" s="1"/>
      <c r="B47" s="2"/>
      <c r="C47" s="6"/>
      <c r="D47" s="6"/>
      <c r="E47" s="6"/>
    </row>
    <row r="48" spans="1:5" ht="63.75" thickBot="1">
      <c r="A48" s="10" t="s">
        <v>70</v>
      </c>
      <c r="B48" s="17" t="s">
        <v>69</v>
      </c>
      <c r="C48" s="12">
        <f>C49+C50+C51+C52</f>
        <v>111000</v>
      </c>
      <c r="D48" s="12">
        <f>D49+D50+D51+D52</f>
        <v>110000</v>
      </c>
      <c r="E48" s="12">
        <f>E49+E50+E51+E52</f>
        <v>110000</v>
      </c>
    </row>
    <row r="49" spans="1:5" ht="29.25" customHeight="1" thickBot="1">
      <c r="A49" s="5" t="s">
        <v>71</v>
      </c>
      <c r="B49" s="11">
        <v>1</v>
      </c>
      <c r="C49" s="6">
        <v>5000</v>
      </c>
      <c r="D49" s="6">
        <v>5000</v>
      </c>
      <c r="E49" s="6">
        <v>5000</v>
      </c>
    </row>
    <row r="50" spans="1:5" ht="26.25" thickBot="1">
      <c r="A50" s="5" t="s">
        <v>72</v>
      </c>
      <c r="B50" s="11">
        <v>2</v>
      </c>
      <c r="C50" s="6">
        <f>24000+71000+6000</f>
        <v>101000</v>
      </c>
      <c r="D50" s="6">
        <v>100000</v>
      </c>
      <c r="E50" s="6">
        <v>100000</v>
      </c>
    </row>
    <row r="51" spans="1:5" ht="26.25" thickBot="1">
      <c r="A51" s="5" t="s">
        <v>73</v>
      </c>
      <c r="B51" s="11">
        <v>3</v>
      </c>
      <c r="C51" s="6">
        <v>5000</v>
      </c>
      <c r="D51" s="6">
        <v>5000</v>
      </c>
      <c r="E51" s="6">
        <v>5000</v>
      </c>
    </row>
    <row r="52" spans="1:5" ht="26.25" thickBot="1">
      <c r="A52" s="5" t="s">
        <v>74</v>
      </c>
      <c r="B52" s="11">
        <v>4</v>
      </c>
      <c r="C52" s="6">
        <v>0</v>
      </c>
      <c r="D52" s="6"/>
      <c r="E52" s="6"/>
    </row>
    <row r="53" spans="1:5" ht="6" customHeight="1" thickBot="1">
      <c r="A53" s="1"/>
      <c r="B53" s="2"/>
      <c r="C53" s="6"/>
      <c r="D53" s="6"/>
      <c r="E53" s="6"/>
    </row>
    <row r="54" spans="1:5" ht="33" customHeight="1" thickBot="1">
      <c r="A54" s="10" t="s">
        <v>75</v>
      </c>
      <c r="B54" s="7">
        <v>2001</v>
      </c>
      <c r="C54" s="12">
        <f>C55</f>
        <v>160000</v>
      </c>
      <c r="D54" s="12">
        <f>D55</f>
        <v>162000</v>
      </c>
      <c r="E54" s="12">
        <f>E55</f>
        <v>165000</v>
      </c>
    </row>
    <row r="55" spans="1:5" ht="27.75" customHeight="1" thickBot="1">
      <c r="A55" s="4" t="s">
        <v>12</v>
      </c>
      <c r="B55" s="3">
        <v>1</v>
      </c>
      <c r="C55" s="6">
        <v>160000</v>
      </c>
      <c r="D55" s="6">
        <v>162000</v>
      </c>
      <c r="E55" s="6">
        <v>165000</v>
      </c>
    </row>
    <row r="56" spans="1:5" ht="6.75" customHeight="1" thickBot="1">
      <c r="A56" s="1"/>
      <c r="B56" s="2"/>
      <c r="C56" s="6"/>
      <c r="D56" s="6"/>
      <c r="E56" s="6"/>
    </row>
    <row r="57" spans="1:5" ht="36" customHeight="1" thickBot="1">
      <c r="A57" s="10" t="s">
        <v>76</v>
      </c>
      <c r="B57" s="7">
        <v>2002</v>
      </c>
      <c r="C57" s="12">
        <f>C58</f>
        <v>236000</v>
      </c>
      <c r="D57" s="12">
        <f>D58</f>
        <v>240000</v>
      </c>
      <c r="E57" s="12">
        <f>E58</f>
        <v>245000</v>
      </c>
    </row>
    <row r="58" spans="1:5" ht="33" customHeight="1" thickBot="1">
      <c r="A58" s="1" t="s">
        <v>13</v>
      </c>
      <c r="B58" s="2">
        <v>1</v>
      </c>
      <c r="C58" s="6">
        <v>236000</v>
      </c>
      <c r="D58" s="6">
        <v>240000</v>
      </c>
      <c r="E58" s="6">
        <v>245000</v>
      </c>
    </row>
    <row r="59" spans="1:5" ht="6.75" customHeight="1" thickBot="1">
      <c r="A59" s="1"/>
      <c r="B59" s="2"/>
      <c r="C59" s="6"/>
      <c r="D59" s="6"/>
      <c r="E59" s="6"/>
    </row>
    <row r="60" spans="1:5" ht="32.25" customHeight="1" thickBot="1">
      <c r="A60" s="10" t="s">
        <v>77</v>
      </c>
      <c r="B60" s="7">
        <v>2003</v>
      </c>
      <c r="C60" s="12">
        <f>C61</f>
        <v>88500</v>
      </c>
      <c r="D60" s="12">
        <f>D61</f>
        <v>90000</v>
      </c>
      <c r="E60" s="12">
        <f>E61</f>
        <v>95000</v>
      </c>
    </row>
    <row r="61" spans="1:5" ht="33" customHeight="1" thickBot="1">
      <c r="A61" s="1" t="s">
        <v>14</v>
      </c>
      <c r="B61" s="2">
        <v>1</v>
      </c>
      <c r="C61" s="6">
        <f>64000+4500+20000</f>
        <v>88500</v>
      </c>
      <c r="D61" s="6">
        <v>90000</v>
      </c>
      <c r="E61" s="6">
        <v>95000</v>
      </c>
    </row>
    <row r="62" spans="1:5" ht="8.25" customHeight="1" thickBot="1">
      <c r="A62" s="1"/>
      <c r="B62" s="2"/>
      <c r="C62" s="6"/>
      <c r="D62" s="6"/>
      <c r="E62" s="6"/>
    </row>
    <row r="63" spans="1:5" ht="34.5" customHeight="1" thickBot="1">
      <c r="A63" s="10" t="s">
        <v>30</v>
      </c>
      <c r="B63" s="17" t="s">
        <v>81</v>
      </c>
      <c r="C63" s="12">
        <f>C64+C65+C66+C67+C68+C69+C70</f>
        <v>116795</v>
      </c>
      <c r="D63" s="12">
        <f>D64+D65+D66+D67+D68+D69+D70</f>
        <v>123800</v>
      </c>
      <c r="E63" s="12">
        <f>E64+E65+E66+E67+E68+E69+E70</f>
        <v>126500</v>
      </c>
    </row>
    <row r="64" spans="1:5" ht="13.5" thickBot="1">
      <c r="A64" s="4" t="s">
        <v>15</v>
      </c>
      <c r="B64" s="3">
        <v>1</v>
      </c>
      <c r="C64" s="6">
        <v>21335</v>
      </c>
      <c r="D64" s="6">
        <v>21500</v>
      </c>
      <c r="E64" s="6">
        <v>21500</v>
      </c>
    </row>
    <row r="65" spans="1:5" ht="28.5" customHeight="1" thickBot="1">
      <c r="A65" s="4" t="s">
        <v>78</v>
      </c>
      <c r="B65" s="3">
        <v>2</v>
      </c>
      <c r="C65" s="6">
        <f>2927+100</f>
        <v>3027</v>
      </c>
      <c r="D65" s="6">
        <v>3300</v>
      </c>
      <c r="E65" s="6">
        <v>3500</v>
      </c>
    </row>
    <row r="66" spans="1:5" ht="30" customHeight="1" thickBot="1">
      <c r="A66" s="4" t="s">
        <v>16</v>
      </c>
      <c r="B66" s="3">
        <v>3</v>
      </c>
      <c r="C66" s="6">
        <f>4800+2200</f>
        <v>7000</v>
      </c>
      <c r="D66" s="6">
        <v>8000</v>
      </c>
      <c r="E66" s="6">
        <v>8000</v>
      </c>
    </row>
    <row r="67" spans="1:5" ht="27.75" customHeight="1" thickBot="1">
      <c r="A67" s="4" t="s">
        <v>17</v>
      </c>
      <c r="B67" s="3">
        <v>4</v>
      </c>
      <c r="C67" s="6">
        <f>2433+3500+1200</f>
        <v>7133</v>
      </c>
      <c r="D67" s="6">
        <v>7000</v>
      </c>
      <c r="E67" s="6">
        <v>7000</v>
      </c>
    </row>
    <row r="68" spans="1:5" ht="22.5" customHeight="1" thickBot="1">
      <c r="A68" s="4" t="s">
        <v>18</v>
      </c>
      <c r="B68" s="3">
        <v>5</v>
      </c>
      <c r="C68" s="6">
        <f>24000+2300</f>
        <v>26300</v>
      </c>
      <c r="D68" s="6">
        <v>28000</v>
      </c>
      <c r="E68" s="6">
        <v>28500</v>
      </c>
    </row>
    <row r="69" spans="1:5" ht="26.25" thickBot="1">
      <c r="A69" s="4" t="s">
        <v>79</v>
      </c>
      <c r="B69" s="3">
        <v>6</v>
      </c>
      <c r="C69" s="6">
        <f>7000+18000+1000</f>
        <v>26000</v>
      </c>
      <c r="D69" s="6">
        <v>30000</v>
      </c>
      <c r="E69" s="6">
        <v>30000</v>
      </c>
    </row>
    <row r="70" spans="1:5" ht="33.75" customHeight="1" thickBot="1">
      <c r="A70" s="4" t="s">
        <v>80</v>
      </c>
      <c r="B70" s="3">
        <v>7</v>
      </c>
      <c r="C70" s="6">
        <v>26000</v>
      </c>
      <c r="D70" s="6">
        <v>26000</v>
      </c>
      <c r="E70" s="6">
        <v>28000</v>
      </c>
    </row>
    <row r="71" spans="1:5" ht="7.5" customHeight="1" thickBot="1">
      <c r="A71" s="4"/>
      <c r="B71" s="3"/>
      <c r="C71" s="6"/>
      <c r="D71" s="6"/>
      <c r="E71" s="6"/>
    </row>
    <row r="72" spans="1:5" ht="35.25" customHeight="1" thickBot="1">
      <c r="A72" s="10" t="s">
        <v>82</v>
      </c>
      <c r="B72" s="7">
        <v>1801</v>
      </c>
      <c r="C72" s="12">
        <f>C73+C74+C75</f>
        <v>33540</v>
      </c>
      <c r="D72" s="12">
        <f>D73+D74+D75</f>
        <v>34400</v>
      </c>
      <c r="E72" s="12">
        <f>E73+E74+E75</f>
        <v>35200</v>
      </c>
    </row>
    <row r="73" spans="1:5" ht="30" customHeight="1" thickBot="1">
      <c r="A73" s="4" t="s">
        <v>19</v>
      </c>
      <c r="B73" s="2">
        <v>1</v>
      </c>
      <c r="C73" s="6">
        <f>22000+1000+2540+2000</f>
        <v>27540</v>
      </c>
      <c r="D73" s="6">
        <v>28400</v>
      </c>
      <c r="E73" s="6">
        <v>29200</v>
      </c>
    </row>
    <row r="74" spans="1:5" ht="24.75" customHeight="1" thickBot="1">
      <c r="A74" s="4" t="s">
        <v>83</v>
      </c>
      <c r="B74" s="2">
        <v>2</v>
      </c>
      <c r="C74" s="6">
        <v>6000</v>
      </c>
      <c r="D74" s="6">
        <v>6000</v>
      </c>
      <c r="E74" s="6">
        <v>6000</v>
      </c>
    </row>
    <row r="75" spans="1:5" ht="41.25" customHeight="1" thickBot="1">
      <c r="A75" s="4" t="s">
        <v>84</v>
      </c>
      <c r="B75" s="2">
        <v>3</v>
      </c>
      <c r="C75" s="6"/>
      <c r="D75" s="6"/>
      <c r="E75" s="6"/>
    </row>
    <row r="76" spans="1:5" ht="7.5" customHeight="1" thickBot="1">
      <c r="A76" s="1"/>
      <c r="B76" s="2"/>
      <c r="C76" s="6"/>
      <c r="D76" s="6"/>
      <c r="E76" s="6"/>
    </row>
    <row r="77" spans="1:5" ht="22.5" customHeight="1" thickBot="1">
      <c r="A77" s="10" t="s">
        <v>31</v>
      </c>
      <c r="B77" s="7">
        <v>1201</v>
      </c>
      <c r="C77" s="12">
        <f>C78+C79+C80+C81+C82+C83+C84+C85+C86+C87+C88+C89+C90+C91+C92+C93+C94+C95+C96</f>
        <v>212418</v>
      </c>
      <c r="D77" s="12">
        <f>D78+D79+D80+D81+D82+D83+D84+D85+D86+D87+D88+D89+D90+D91+D92+D93+D94+D95+D96</f>
        <v>209400</v>
      </c>
      <c r="E77" s="12">
        <f>E78+E79+E80+E81+E82+E83+E84+E85+E86+E87+E88+E89+E90+E91+E92+E93+E94+E95+E96</f>
        <v>209400</v>
      </c>
    </row>
    <row r="78" spans="1:5" ht="28.5" customHeight="1" thickBot="1">
      <c r="A78" s="4" t="s">
        <v>20</v>
      </c>
      <c r="B78" s="3">
        <v>1</v>
      </c>
      <c r="C78" s="6">
        <f>200418-C79-C80-C81-C82-C83-C84-C85-C86-C87-C88-C89-C90-C91-C92</f>
        <v>186348</v>
      </c>
      <c r="D78" s="6">
        <v>185000</v>
      </c>
      <c r="E78" s="6">
        <v>185000</v>
      </c>
    </row>
    <row r="79" spans="1:5" ht="28.5" customHeight="1" thickBot="1">
      <c r="A79" s="4" t="s">
        <v>85</v>
      </c>
      <c r="B79" s="3">
        <v>2</v>
      </c>
      <c r="C79" s="6">
        <v>6000</v>
      </c>
      <c r="D79" s="6">
        <v>6000</v>
      </c>
      <c r="E79" s="6">
        <v>6000</v>
      </c>
    </row>
    <row r="80" spans="1:5" ht="13.5" thickBot="1">
      <c r="A80" s="4" t="s">
        <v>2</v>
      </c>
      <c r="B80" s="3"/>
      <c r="C80" s="6">
        <v>1000</v>
      </c>
      <c r="D80" s="6">
        <v>1000</v>
      </c>
      <c r="E80" s="6">
        <v>1000</v>
      </c>
    </row>
    <row r="81" spans="1:5" ht="13.5" thickBot="1">
      <c r="A81" s="4" t="s">
        <v>3</v>
      </c>
      <c r="B81" s="3"/>
      <c r="C81" s="6">
        <v>250</v>
      </c>
      <c r="D81" s="6">
        <v>250</v>
      </c>
      <c r="E81" s="6">
        <v>250</v>
      </c>
    </row>
    <row r="82" spans="1:5" ht="13.5" thickBot="1">
      <c r="A82" s="4" t="s">
        <v>4</v>
      </c>
      <c r="B82" s="3"/>
      <c r="C82" s="6">
        <v>100</v>
      </c>
      <c r="D82" s="6">
        <v>100</v>
      </c>
      <c r="E82" s="6">
        <v>100</v>
      </c>
    </row>
    <row r="83" spans="1:5" ht="13.5" thickBot="1">
      <c r="A83" s="4" t="s">
        <v>35</v>
      </c>
      <c r="B83" s="3"/>
      <c r="C83" s="6">
        <v>150</v>
      </c>
      <c r="D83" s="6">
        <v>150</v>
      </c>
      <c r="E83" s="6">
        <v>150</v>
      </c>
    </row>
    <row r="84" spans="1:5" ht="13.5" thickBot="1">
      <c r="A84" s="4" t="s">
        <v>36</v>
      </c>
      <c r="B84" s="3"/>
      <c r="C84" s="6">
        <v>100</v>
      </c>
      <c r="D84" s="6">
        <v>100</v>
      </c>
      <c r="E84" s="6">
        <v>100</v>
      </c>
    </row>
    <row r="85" spans="1:5" ht="13.5" thickBot="1">
      <c r="A85" s="4" t="s">
        <v>37</v>
      </c>
      <c r="B85" s="3"/>
      <c r="C85" s="6">
        <v>500</v>
      </c>
      <c r="D85" s="6">
        <v>500</v>
      </c>
      <c r="E85" s="6">
        <v>500</v>
      </c>
    </row>
    <row r="86" spans="1:5" ht="13.5" thickBot="1">
      <c r="A86" s="4" t="s">
        <v>38</v>
      </c>
      <c r="B86" s="3"/>
      <c r="C86" s="6">
        <v>550</v>
      </c>
      <c r="D86" s="6">
        <v>0</v>
      </c>
      <c r="E86" s="6">
        <v>0</v>
      </c>
    </row>
    <row r="87" spans="1:5" ht="13.5" thickBot="1">
      <c r="A87" s="4" t="s">
        <v>39</v>
      </c>
      <c r="B87" s="3"/>
      <c r="C87" s="6">
        <v>120</v>
      </c>
      <c r="D87" s="6">
        <v>0</v>
      </c>
      <c r="E87" s="6">
        <v>0</v>
      </c>
    </row>
    <row r="88" spans="1:5" ht="13.5" thickBot="1">
      <c r="A88" s="4" t="s">
        <v>41</v>
      </c>
      <c r="B88" s="3"/>
      <c r="C88" s="6">
        <v>2000</v>
      </c>
      <c r="D88" s="6">
        <v>2000</v>
      </c>
      <c r="E88" s="6">
        <v>2000</v>
      </c>
    </row>
    <row r="89" spans="1:5" ht="13.5" thickBot="1">
      <c r="A89" s="4" t="s">
        <v>42</v>
      </c>
      <c r="B89" s="3"/>
      <c r="C89" s="6">
        <v>1500</v>
      </c>
      <c r="D89" s="6">
        <v>1500</v>
      </c>
      <c r="E89" s="6">
        <v>1500</v>
      </c>
    </row>
    <row r="90" spans="1:5" ht="13.5" thickBot="1">
      <c r="A90" s="4" t="s">
        <v>113</v>
      </c>
      <c r="B90" s="3"/>
      <c r="C90" s="6">
        <v>500</v>
      </c>
      <c r="D90" s="6">
        <v>500</v>
      </c>
      <c r="E90" s="6">
        <v>500</v>
      </c>
    </row>
    <row r="91" spans="1:5" ht="13.5" thickBot="1">
      <c r="A91" s="4" t="s">
        <v>114</v>
      </c>
      <c r="B91" s="3"/>
      <c r="C91" s="6">
        <v>300</v>
      </c>
      <c r="D91" s="6">
        <v>300</v>
      </c>
      <c r="E91" s="6">
        <v>300</v>
      </c>
    </row>
    <row r="92" spans="1:5" ht="13.5" thickBot="1">
      <c r="A92" s="4" t="s">
        <v>115</v>
      </c>
      <c r="B92" s="3"/>
      <c r="C92" s="6">
        <v>1000</v>
      </c>
      <c r="D92" s="6">
        <v>0</v>
      </c>
      <c r="E92" s="6">
        <v>0</v>
      </c>
    </row>
    <row r="93" spans="1:5" ht="51.75" thickBot="1">
      <c r="A93" s="4" t="s">
        <v>86</v>
      </c>
      <c r="B93" s="3">
        <v>3</v>
      </c>
      <c r="C93" s="6"/>
      <c r="D93" s="6"/>
      <c r="E93" s="6"/>
    </row>
    <row r="94" spans="1:5" ht="39" thickBot="1">
      <c r="A94" s="4" t="s">
        <v>87</v>
      </c>
      <c r="B94" s="3">
        <v>4</v>
      </c>
      <c r="C94" s="6">
        <v>12000</v>
      </c>
      <c r="D94" s="6">
        <v>12000</v>
      </c>
      <c r="E94" s="6">
        <v>12000</v>
      </c>
    </row>
    <row r="95" spans="1:5" ht="39" thickBot="1">
      <c r="A95" s="4" t="s">
        <v>88</v>
      </c>
      <c r="B95" s="3">
        <v>5</v>
      </c>
      <c r="C95" s="6"/>
      <c r="D95" s="6"/>
      <c r="E95" s="6"/>
    </row>
    <row r="96" spans="1:5" ht="39" thickBot="1">
      <c r="A96" s="4" t="s">
        <v>89</v>
      </c>
      <c r="B96" s="3">
        <v>6</v>
      </c>
      <c r="C96" s="6"/>
      <c r="D96" s="6"/>
      <c r="E96" s="6"/>
    </row>
    <row r="97" spans="1:5" ht="6" customHeight="1" thickBot="1">
      <c r="A97" s="1"/>
      <c r="B97" s="2"/>
      <c r="C97" s="6"/>
      <c r="D97" s="6"/>
      <c r="E97" s="6"/>
    </row>
    <row r="98" spans="1:5" ht="33" customHeight="1" thickBot="1">
      <c r="A98" s="10" t="s">
        <v>32</v>
      </c>
      <c r="B98" s="7">
        <v>1301</v>
      </c>
      <c r="C98" s="12">
        <f>C99+C100+C101+C102+C103</f>
        <v>113058</v>
      </c>
      <c r="D98" s="12">
        <f>D99+D100+D101+D102+D103</f>
        <v>114500</v>
      </c>
      <c r="E98" s="12">
        <f>E99+E100+E101+E102+E103</f>
        <v>115000</v>
      </c>
    </row>
    <row r="99" spans="1:5" ht="39.75" customHeight="1" thickBot="1">
      <c r="A99" s="4" t="s">
        <v>21</v>
      </c>
      <c r="B99" s="3">
        <v>1</v>
      </c>
      <c r="C99" s="6">
        <v>25000</v>
      </c>
      <c r="D99" s="6">
        <v>25000</v>
      </c>
      <c r="E99" s="6">
        <v>25000</v>
      </c>
    </row>
    <row r="100" spans="1:5" ht="37.5" customHeight="1" thickBot="1">
      <c r="A100" s="4" t="s">
        <v>90</v>
      </c>
      <c r="B100" s="3">
        <v>2</v>
      </c>
      <c r="C100" s="6">
        <v>10000</v>
      </c>
      <c r="D100" s="6">
        <v>10500</v>
      </c>
      <c r="E100" s="6">
        <v>11000</v>
      </c>
    </row>
    <row r="101" spans="1:5" ht="29.25" customHeight="1" thickBot="1">
      <c r="A101" s="4" t="s">
        <v>22</v>
      </c>
      <c r="B101" s="3">
        <v>3</v>
      </c>
      <c r="C101" s="6"/>
      <c r="D101" s="6"/>
      <c r="E101" s="6"/>
    </row>
    <row r="102" spans="1:5" ht="29.25" customHeight="1" thickBot="1">
      <c r="A102" s="4" t="s">
        <v>91</v>
      </c>
      <c r="B102" s="3">
        <v>4</v>
      </c>
      <c r="C102" s="6">
        <v>74058</v>
      </c>
      <c r="D102" s="6">
        <v>75000</v>
      </c>
      <c r="E102" s="6">
        <v>75000</v>
      </c>
    </row>
    <row r="103" spans="1:5" ht="29.25" customHeight="1" thickBot="1">
      <c r="A103" s="4" t="s">
        <v>92</v>
      </c>
      <c r="B103" s="3">
        <v>5</v>
      </c>
      <c r="C103" s="6">
        <v>4000</v>
      </c>
      <c r="D103" s="6">
        <v>4000</v>
      </c>
      <c r="E103" s="6">
        <v>4000</v>
      </c>
    </row>
    <row r="104" spans="1:5" ht="7.5" customHeight="1" thickBot="1">
      <c r="A104" s="1"/>
      <c r="B104" s="2"/>
      <c r="C104" s="6"/>
      <c r="D104" s="6"/>
      <c r="E104" s="6"/>
    </row>
    <row r="105" spans="1:5" ht="34.5" customHeight="1" thickBot="1">
      <c r="A105" s="10" t="s">
        <v>93</v>
      </c>
      <c r="B105" s="17" t="s">
        <v>94</v>
      </c>
      <c r="C105" s="12">
        <f>C106+C108+C109+C110+C111+C112+C113+C114+C115+C116+C117+C118+C119+C120</f>
        <v>441145</v>
      </c>
      <c r="D105" s="12">
        <f>D106+D108+D109+D110+D111+D112+D113+D114+D115+D116+D117+D118+D119+D120</f>
        <v>440000</v>
      </c>
      <c r="E105" s="12">
        <f>E106+E108+E109+E110+E111+E112+E113+E114+E115+E116+E117+E118+E119+E120</f>
        <v>440000</v>
      </c>
    </row>
    <row r="106" spans="1:5" ht="39" customHeight="1" thickBot="1">
      <c r="A106" s="4" t="s">
        <v>23</v>
      </c>
      <c r="B106" s="3">
        <v>1</v>
      </c>
      <c r="C106" s="6">
        <f>314090+1790+5000+7000+3500+2000+1000</f>
        <v>334380</v>
      </c>
      <c r="D106" s="6">
        <v>335000</v>
      </c>
      <c r="E106" s="6">
        <v>335000</v>
      </c>
    </row>
    <row r="107" spans="1:5" ht="39" customHeight="1" thickBot="1">
      <c r="A107" s="4" t="s">
        <v>2</v>
      </c>
      <c r="B107" s="3"/>
      <c r="C107" s="6">
        <v>1200</v>
      </c>
      <c r="D107" s="6">
        <v>1200</v>
      </c>
      <c r="E107" s="6">
        <v>1200</v>
      </c>
    </row>
    <row r="108" spans="1:5" ht="26.25" thickBot="1">
      <c r="A108" s="4" t="s">
        <v>95</v>
      </c>
      <c r="B108" s="3">
        <v>2</v>
      </c>
      <c r="C108" s="6">
        <v>85929</v>
      </c>
      <c r="D108" s="6">
        <v>86000</v>
      </c>
      <c r="E108" s="6">
        <v>86000</v>
      </c>
    </row>
    <row r="109" spans="1:5" ht="19.5" customHeight="1" thickBot="1">
      <c r="A109" s="4" t="s">
        <v>96</v>
      </c>
      <c r="B109" s="3">
        <v>3</v>
      </c>
      <c r="C109" s="6">
        <v>0</v>
      </c>
      <c r="D109" s="6">
        <v>0</v>
      </c>
      <c r="E109" s="6">
        <v>0</v>
      </c>
    </row>
    <row r="110" spans="1:5" ht="24.75" customHeight="1" thickBot="1">
      <c r="A110" s="4" t="s">
        <v>97</v>
      </c>
      <c r="B110" s="3">
        <v>4</v>
      </c>
      <c r="C110" s="6">
        <v>5036</v>
      </c>
      <c r="D110" s="6">
        <v>5000</v>
      </c>
      <c r="E110" s="6">
        <v>5000</v>
      </c>
    </row>
    <row r="111" spans="1:5" ht="13.5" thickBot="1">
      <c r="A111" s="4" t="s">
        <v>24</v>
      </c>
      <c r="B111" s="3">
        <v>5</v>
      </c>
      <c r="C111" s="6">
        <v>0</v>
      </c>
      <c r="D111" s="6">
        <f>C111*101.5/100</f>
        <v>0</v>
      </c>
      <c r="E111" s="6">
        <f>D111*102/100</f>
        <v>0</v>
      </c>
    </row>
    <row r="112" spans="1:5" ht="13.5" thickBot="1">
      <c r="A112" s="4" t="s">
        <v>98</v>
      </c>
      <c r="B112" s="3">
        <v>6</v>
      </c>
      <c r="C112" s="6">
        <v>0</v>
      </c>
      <c r="D112" s="6">
        <v>0</v>
      </c>
      <c r="E112" s="6">
        <v>0</v>
      </c>
    </row>
    <row r="113" spans="1:5" ht="26.25" customHeight="1" thickBot="1">
      <c r="A113" s="4" t="s">
        <v>99</v>
      </c>
      <c r="B113" s="3">
        <v>7</v>
      </c>
      <c r="C113" s="6">
        <f>2500+4300</f>
        <v>6800</v>
      </c>
      <c r="D113" s="6">
        <v>5000</v>
      </c>
      <c r="E113" s="6">
        <v>5000</v>
      </c>
    </row>
    <row r="114" spans="1:5" ht="17.25" customHeight="1" thickBot="1">
      <c r="A114" s="4" t="s">
        <v>25</v>
      </c>
      <c r="B114" s="3">
        <v>8</v>
      </c>
      <c r="C114" s="6">
        <v>0</v>
      </c>
      <c r="D114" s="6">
        <v>0</v>
      </c>
      <c r="E114" s="6">
        <v>0</v>
      </c>
    </row>
    <row r="115" spans="1:5" ht="13.5" thickBot="1">
      <c r="A115" s="4" t="s">
        <v>100</v>
      </c>
      <c r="B115" s="3">
        <v>9</v>
      </c>
      <c r="C115" s="6">
        <v>6000</v>
      </c>
      <c r="D115" s="6">
        <v>6000</v>
      </c>
      <c r="E115" s="6">
        <v>6000</v>
      </c>
    </row>
    <row r="116" spans="1:5" ht="13.5" thickBot="1">
      <c r="A116" s="4" t="s">
        <v>101</v>
      </c>
      <c r="B116" s="3">
        <v>10</v>
      </c>
      <c r="C116" s="6">
        <v>2000</v>
      </c>
      <c r="D116" s="6">
        <v>2000</v>
      </c>
      <c r="E116" s="6">
        <v>2000</v>
      </c>
    </row>
    <row r="117" spans="1:5" ht="13.5" thickBot="1">
      <c r="A117" s="4" t="s">
        <v>102</v>
      </c>
      <c r="B117" s="3">
        <v>11</v>
      </c>
      <c r="C117" s="6">
        <v>0</v>
      </c>
      <c r="D117" s="6">
        <v>0</v>
      </c>
      <c r="E117" s="6">
        <v>0</v>
      </c>
    </row>
    <row r="118" spans="1:5" ht="13.5" thickBot="1">
      <c r="A118" s="4" t="s">
        <v>103</v>
      </c>
      <c r="B118" s="3">
        <v>12</v>
      </c>
      <c r="C118" s="6">
        <v>0</v>
      </c>
      <c r="D118" s="6">
        <v>0</v>
      </c>
      <c r="E118" s="6">
        <v>0</v>
      </c>
    </row>
    <row r="119" spans="1:5" ht="26.25" thickBot="1">
      <c r="A119" s="4" t="s">
        <v>104</v>
      </c>
      <c r="B119" s="3">
        <v>13</v>
      </c>
      <c r="C119" s="6">
        <v>0</v>
      </c>
      <c r="D119" s="6">
        <v>0</v>
      </c>
      <c r="E119" s="6">
        <v>0</v>
      </c>
    </row>
    <row r="120" spans="1:5" ht="13.5" thickBot="1">
      <c r="A120" s="4" t="s">
        <v>105</v>
      </c>
      <c r="B120" s="3">
        <v>14</v>
      </c>
      <c r="C120" s="6">
        <v>1000</v>
      </c>
      <c r="D120" s="6">
        <v>1000</v>
      </c>
      <c r="E120" s="6">
        <v>1000</v>
      </c>
    </row>
    <row r="121" spans="1:5" ht="13.5" thickBot="1">
      <c r="A121" s="4"/>
      <c r="B121" s="3"/>
      <c r="C121" s="6"/>
      <c r="D121" s="6"/>
      <c r="E121" s="6"/>
    </row>
    <row r="122" spans="1:5" ht="32.25" thickBot="1">
      <c r="A122" s="10" t="s">
        <v>111</v>
      </c>
      <c r="B122" s="17" t="s">
        <v>106</v>
      </c>
      <c r="C122" s="12">
        <f>C123+C125+C126</f>
        <v>84184</v>
      </c>
      <c r="D122" s="12">
        <f>D123+D125+D126</f>
        <v>84000</v>
      </c>
      <c r="E122" s="12">
        <f>E123+E125+E126</f>
        <v>84000</v>
      </c>
    </row>
    <row r="123" spans="1:5" ht="13.5" thickBot="1">
      <c r="A123" s="4" t="s">
        <v>107</v>
      </c>
      <c r="B123" s="3">
        <v>1</v>
      </c>
      <c r="C123" s="6">
        <v>33280</v>
      </c>
      <c r="D123" s="6">
        <v>33000</v>
      </c>
      <c r="E123" s="6">
        <v>33000</v>
      </c>
    </row>
    <row r="124" spans="1:5" ht="13.5" thickBot="1">
      <c r="A124" s="4" t="s">
        <v>2</v>
      </c>
      <c r="B124" s="3"/>
      <c r="C124" s="6">
        <v>800</v>
      </c>
      <c r="D124" s="6">
        <v>800</v>
      </c>
      <c r="E124" s="6">
        <v>800</v>
      </c>
    </row>
    <row r="125" spans="1:5" ht="26.25" thickBot="1">
      <c r="A125" s="4" t="s">
        <v>108</v>
      </c>
      <c r="B125" s="3">
        <v>2</v>
      </c>
      <c r="C125" s="6">
        <v>50904</v>
      </c>
      <c r="D125" s="6">
        <v>51000</v>
      </c>
      <c r="E125" s="6">
        <v>51000</v>
      </c>
    </row>
    <row r="126" spans="1:5" ht="26.25" thickBot="1">
      <c r="A126" s="4" t="s">
        <v>109</v>
      </c>
      <c r="B126" s="3">
        <v>3</v>
      </c>
      <c r="C126" s="6"/>
      <c r="D126" s="6"/>
      <c r="E126" s="6"/>
    </row>
    <row r="127" spans="1:5" ht="13.5" thickBot="1">
      <c r="A127" s="4"/>
      <c r="B127" s="3"/>
      <c r="C127" s="6"/>
      <c r="D127" s="6"/>
      <c r="E127" s="6"/>
    </row>
    <row r="128" spans="1:5" ht="32.25" thickBot="1">
      <c r="A128" s="10" t="s">
        <v>116</v>
      </c>
      <c r="B128" s="17" t="s">
        <v>110</v>
      </c>
      <c r="C128" s="12">
        <f>C129</f>
        <v>0</v>
      </c>
      <c r="D128" s="12">
        <f>D129</f>
        <v>5000</v>
      </c>
      <c r="E128" s="12">
        <f>E129</f>
        <v>10000</v>
      </c>
    </row>
    <row r="129" spans="1:5" ht="26.25" thickBot="1">
      <c r="A129" s="4" t="s">
        <v>112</v>
      </c>
      <c r="B129" s="3">
        <v>1</v>
      </c>
      <c r="C129" s="6">
        <v>0</v>
      </c>
      <c r="D129" s="6">
        <v>5000</v>
      </c>
      <c r="E129" s="6">
        <v>10000</v>
      </c>
    </row>
    <row r="130" spans="1:5" ht="13.5" thickBot="1">
      <c r="A130" s="4"/>
      <c r="B130" s="3"/>
      <c r="C130" s="6"/>
      <c r="D130" s="6"/>
      <c r="E130" s="6"/>
    </row>
    <row r="131" spans="1:5" ht="16.5" thickBot="1">
      <c r="A131" s="14" t="s">
        <v>26</v>
      </c>
      <c r="B131" s="15"/>
      <c r="C131" s="16">
        <f>C7+C16+C27+C32+C36+C40+C48+C54+C57+C60+C63+C72+C77+C98+C105+C122+C128</f>
        <v>2676000</v>
      </c>
      <c r="D131" s="16">
        <f>D7+D16+D27+D32+D36+D40+D48+D54+D57+D60+D63+D72+D77+D98+D105+D122+D128</f>
        <v>2745750</v>
      </c>
      <c r="E131" s="16">
        <f>E7+E16+E27+E32+E36+E40+E48+E54+E57+E60+E63+E72+E77+E98+E105+E122+E128</f>
        <v>2776750</v>
      </c>
    </row>
  </sheetData>
  <sheetProtection/>
  <mergeCells count="6">
    <mergeCell ref="A2:E3"/>
    <mergeCell ref="A7:A10"/>
    <mergeCell ref="B7:B10"/>
    <mergeCell ref="C7:C10"/>
    <mergeCell ref="D7:D10"/>
    <mergeCell ref="E7:E10"/>
  </mergeCells>
  <printOptions/>
  <pageMargins left="0.75" right="0.75" top="0.25" bottom="0.16" header="0.17" footer="0.97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ружица</dc:creator>
  <cp:keywords/>
  <dc:description/>
  <cp:lastModifiedBy>rmarinov</cp:lastModifiedBy>
  <cp:lastPrinted>2016-12-11T10:52:29Z</cp:lastPrinted>
  <dcterms:created xsi:type="dcterms:W3CDTF">2014-10-22T07:38:38Z</dcterms:created>
  <dcterms:modified xsi:type="dcterms:W3CDTF">2016-12-13T15:10:39Z</dcterms:modified>
  <cp:category/>
  <cp:version/>
  <cp:contentType/>
  <cp:contentStatus/>
</cp:coreProperties>
</file>